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mmoreno\Documents\PRESUPUESTO\PRESUPUESTO_2021\Reportes ejecucion 2021\"/>
    </mc:Choice>
  </mc:AlternateContent>
  <xr:revisionPtr revIDLastSave="0" documentId="13_ncr:1_{C652F9EA-EB8A-429D-9E0E-4D5617683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1 AGOST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O8" i="1"/>
  <c r="O36" i="1"/>
  <c r="R24" i="1"/>
  <c r="G24" i="1"/>
  <c r="H24" i="1"/>
  <c r="I24" i="1"/>
  <c r="J24" i="1"/>
  <c r="K24" i="1"/>
  <c r="L24" i="1"/>
  <c r="M24" i="1"/>
  <c r="N24" i="1" s="1"/>
  <c r="O24" i="1"/>
  <c r="P24" i="1"/>
  <c r="Q24" i="1"/>
  <c r="Q19" i="1"/>
  <c r="P19" i="1"/>
  <c r="O19" i="1"/>
  <c r="O25" i="1" s="1"/>
  <c r="O37" i="1" s="1"/>
  <c r="M19" i="1"/>
  <c r="L19" i="1"/>
  <c r="K19" i="1"/>
  <c r="J19" i="1"/>
  <c r="I19" i="1"/>
  <c r="H19" i="1"/>
  <c r="G19" i="1"/>
  <c r="G25" i="1" s="1"/>
  <c r="Q17" i="1"/>
  <c r="Q25" i="1" s="1"/>
  <c r="P17" i="1"/>
  <c r="O17" i="1"/>
  <c r="M17" i="1"/>
  <c r="L17" i="1"/>
  <c r="K17" i="1"/>
  <c r="J17" i="1"/>
  <c r="I17" i="1"/>
  <c r="H17" i="1"/>
  <c r="G17" i="1"/>
  <c r="F36" i="1"/>
  <c r="F24" i="1"/>
  <c r="F17" i="1"/>
  <c r="F8" i="1"/>
  <c r="Q36" i="1"/>
  <c r="R36" i="1" s="1"/>
  <c r="P36" i="1"/>
  <c r="M36" i="1"/>
  <c r="L36" i="1"/>
  <c r="K36" i="1"/>
  <c r="J36" i="1"/>
  <c r="I36" i="1"/>
  <c r="H36" i="1"/>
  <c r="G36" i="1"/>
  <c r="F19" i="1"/>
  <c r="R35" i="1"/>
  <c r="R34" i="1"/>
  <c r="R33" i="1"/>
  <c r="R32" i="1"/>
  <c r="R31" i="1"/>
  <c r="R30" i="1"/>
  <c r="R29" i="1"/>
  <c r="R28" i="1"/>
  <c r="R27" i="1"/>
  <c r="R26" i="1"/>
  <c r="R23" i="1"/>
  <c r="R22" i="1"/>
  <c r="R21" i="1"/>
  <c r="R20" i="1"/>
  <c r="R18" i="1"/>
  <c r="R16" i="1"/>
  <c r="R15" i="1"/>
  <c r="R14" i="1"/>
  <c r="R13" i="1"/>
  <c r="R12" i="1"/>
  <c r="R11" i="1"/>
  <c r="R9" i="1"/>
  <c r="R7" i="1"/>
  <c r="R6" i="1"/>
  <c r="R5" i="1"/>
  <c r="N35" i="1"/>
  <c r="N34" i="1"/>
  <c r="N33" i="1"/>
  <c r="N32" i="1"/>
  <c r="N31" i="1"/>
  <c r="N30" i="1"/>
  <c r="N29" i="1"/>
  <c r="N28" i="1"/>
  <c r="N27" i="1"/>
  <c r="N26" i="1"/>
  <c r="N23" i="1"/>
  <c r="N22" i="1"/>
  <c r="N21" i="1"/>
  <c r="N20" i="1"/>
  <c r="N18" i="1"/>
  <c r="N16" i="1"/>
  <c r="N15" i="1"/>
  <c r="N14" i="1"/>
  <c r="N13" i="1"/>
  <c r="N12" i="1"/>
  <c r="N11" i="1"/>
  <c r="N9" i="1"/>
  <c r="N7" i="1"/>
  <c r="N6" i="1"/>
  <c r="N5" i="1"/>
  <c r="Q10" i="1"/>
  <c r="P10" i="1"/>
  <c r="M10" i="1"/>
  <c r="L10" i="1"/>
  <c r="K10" i="1"/>
  <c r="J10" i="1"/>
  <c r="I10" i="1"/>
  <c r="H10" i="1"/>
  <c r="H25" i="1" s="1"/>
  <c r="G10" i="1"/>
  <c r="F10" i="1"/>
  <c r="F25" i="1" s="1"/>
  <c r="Q8" i="1"/>
  <c r="P8" i="1"/>
  <c r="P25" i="1" s="1"/>
  <c r="M8" i="1"/>
  <c r="L8" i="1"/>
  <c r="K8" i="1"/>
  <c r="J8" i="1"/>
  <c r="J25" i="1" s="1"/>
  <c r="I8" i="1"/>
  <c r="I25" i="1" s="1"/>
  <c r="I37" i="1" s="1"/>
  <c r="H8" i="1"/>
  <c r="G8" i="1"/>
  <c r="R25" i="1" l="1"/>
  <c r="M25" i="1"/>
  <c r="N25" i="1" s="1"/>
  <c r="L25" i="1"/>
  <c r="K25" i="1"/>
  <c r="G37" i="1"/>
  <c r="P37" i="1"/>
  <c r="H37" i="1"/>
  <c r="L37" i="1"/>
  <c r="J37" i="1"/>
  <c r="N36" i="1"/>
  <c r="F37" i="1"/>
  <c r="K37" i="1"/>
  <c r="R10" i="1"/>
  <c r="R8" i="1"/>
  <c r="N10" i="1"/>
  <c r="N8" i="1"/>
  <c r="Q37" i="1" l="1"/>
  <c r="R37" i="1" s="1"/>
  <c r="M37" i="1"/>
  <c r="N37" i="1" l="1"/>
</calcChain>
</file>

<file path=xl/sharedStrings.xml><?xml version="1.0" encoding="utf-8"?>
<sst xmlns="http://schemas.openxmlformats.org/spreadsheetml/2006/main" count="189" uniqueCount="87">
  <si>
    <t/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</si>
  <si>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</si>
  <si>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</si>
  <si>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</si>
  <si>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</si>
  <si>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</si>
  <si>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</si>
  <si>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</si>
  <si>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</si>
  <si>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</si>
  <si>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</si>
  <si>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</si>
  <si>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</si>
  <si>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</si>
  <si>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</si>
  <si>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</si>
  <si>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</si>
  <si>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</si>
  <si>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Nación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</si>
  <si>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</si>
  <si>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</si>
  <si>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</si>
  <si>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</si>
  <si>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</si>
  <si>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</si>
  <si>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</si>
  <si>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</si>
  <si>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</si>
  <si>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</si>
  <si>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</si>
  <si>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</si>
  <si>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</si>
  <si>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</si>
  <si>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</si>
  <si>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</si>
  <si>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</si>
  <si>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</si>
  <si>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</si>
  <si>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</si>
  <si>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</si>
  <si>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</si>
  <si>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</si>
  <si>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</si>
  <si>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</si>
  <si>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</si>
  <si>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</si>
  <si>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</si>
  <si>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</si>
  <si>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</si>
  <si>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</si>
  <si>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</si>
  <si>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</si>
  <si>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</si>
  <si>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</si>
  <si>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</si>
  <si>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</si>
  <si>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</si>
  <si>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</si>
  <si>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</si>
  <si>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</si>
  <si>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</si>
  <si>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</si>
  <si>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</si>
  <si>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</si>
  <si>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</si>
  <si>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</si>
  <si>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</si>
  <si>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</si>
  <si>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</si>
  <si>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</si>
  <si>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</si>
  <si>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</si>
  <si>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</si>
  <si>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%</t>
  </si>
  <si>
    <t>Año Fiscal:</t>
  </si>
  <si>
    <t>Entidad:</t>
  </si>
  <si>
    <t>PROCURADURIA GENERAL DE LA NACIÓN - GESTION GENERAL</t>
  </si>
  <si>
    <t>Periodo:</t>
  </si>
  <si>
    <t>JULIO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</si>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</sst>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43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readingOrder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3" fontId="3" fillId="3" borderId="1" xfId="1" applyFont="1" applyFill="1" applyBorder="1" applyAlignment="1">
      <alignment horizontal="right" vertical="center" wrapText="1" readingOrder="1"/>
    </xf>
    <xf numFmtId="10" fontId="3" fillId="3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43" fontId="3" fillId="4" borderId="1" xfId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showGridLines="0" tabSelected="1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13.7109375" style="5" customWidth="1"/>
    <col min="2" max="4" width="7.7109375" style="5" customWidth="1"/>
    <col min="5" max="5" width="27.7109375" style="5" customWidth="1"/>
    <col min="6" max="13" width="18.85546875" style="5" customWidth="1"/>
    <col min="14" max="14" width="8.7109375" style="5" customWidth="1"/>
    <col min="15" max="17" width="18.85546875" style="5" customWidth="1"/>
    <col min="18" max="18" width="8.7109375" style="5" customWidth="1"/>
    <col min="19" max="16384" width="11.42578125" style="5"/>
  </cols>
  <sheetData>
    <row r="1" spans="1:18" x14ac:dyDescent="0.2">
      <c r="A1" s="7" t="s">
        <v>74</v>
      </c>
      <c r="B1" s="7"/>
      <c r="C1" s="8">
        <v>2021</v>
      </c>
      <c r="D1" s="7"/>
      <c r="E1" s="7"/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/>
      <c r="O1" s="4" t="s">
        <v>0</v>
      </c>
      <c r="P1" s="4" t="s">
        <v>0</v>
      </c>
      <c r="Q1" s="4" t="s">
        <v>0</v>
      </c>
      <c r="R1" s="4"/>
    </row>
    <row r="2" spans="1:18" x14ac:dyDescent="0.2">
      <c r="A2" s="7" t="s">
        <v>75</v>
      </c>
      <c r="B2" s="7"/>
      <c r="C2" s="9" t="s">
        <v>76</v>
      </c>
      <c r="D2" s="7"/>
      <c r="E2" s="7"/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/>
      <c r="O2" s="4" t="s">
        <v>0</v>
      </c>
      <c r="P2" s="4" t="s">
        <v>0</v>
      </c>
      <c r="Q2" s="4" t="s">
        <v>0</v>
      </c>
      <c r="R2" s="4"/>
    </row>
    <row r="3" spans="1:18" x14ac:dyDescent="0.2">
      <c r="A3" s="7" t="s">
        <v>77</v>
      </c>
      <c r="B3" s="7"/>
      <c r="C3" s="8" t="s">
        <v>78</v>
      </c>
      <c r="D3" s="7"/>
      <c r="E3" s="7"/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/>
      <c r="O3" s="4" t="s">
        <v>0</v>
      </c>
      <c r="P3" s="4" t="s">
        <v>0</v>
      </c>
      <c r="Q3" s="4" t="s">
        <v>0</v>
      </c>
      <c r="R3" s="4"/>
    </row>
    <row r="4" spans="1:18" x14ac:dyDescent="0.2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73</v>
      </c>
      <c r="O4" s="10" t="s">
        <v>14</v>
      </c>
      <c r="P4" s="10" t="s">
        <v>15</v>
      </c>
      <c r="Q4" s="10" t="s">
        <v>16</v>
      </c>
      <c r="R4" s="10" t="s">
        <v>73</v>
      </c>
    </row>
    <row r="5" spans="1:18" x14ac:dyDescent="0.2">
      <c r="A5" s="3" t="s">
        <v>17</v>
      </c>
      <c r="B5" s="1" t="s">
        <v>18</v>
      </c>
      <c r="C5" s="1" t="s">
        <v>19</v>
      </c>
      <c r="D5" s="1" t="s">
        <v>20</v>
      </c>
      <c r="E5" s="2" t="s">
        <v>21</v>
      </c>
      <c r="F5" s="6">
        <v>343714000000</v>
      </c>
      <c r="G5" s="6">
        <v>0</v>
      </c>
      <c r="H5" s="6">
        <v>0</v>
      </c>
      <c r="I5" s="6">
        <v>343714000000</v>
      </c>
      <c r="J5" s="6">
        <v>0</v>
      </c>
      <c r="K5" s="6">
        <v>343714000000</v>
      </c>
      <c r="L5" s="6">
        <v>0</v>
      </c>
      <c r="M5" s="6">
        <v>217578258366</v>
      </c>
      <c r="N5" s="17">
        <f t="shared" ref="N5:N7" si="0">M5/I5</f>
        <v>0.63302122801515215</v>
      </c>
      <c r="O5" s="6">
        <v>217578258366</v>
      </c>
      <c r="P5" s="6">
        <v>217578258366</v>
      </c>
      <c r="Q5" s="6">
        <v>217578258366</v>
      </c>
      <c r="R5" s="17">
        <f>Q5/I5</f>
        <v>0.63302122801515215</v>
      </c>
    </row>
    <row r="6" spans="1:18" ht="22.5" x14ac:dyDescent="0.2">
      <c r="A6" s="3" t="s">
        <v>22</v>
      </c>
      <c r="B6" s="1" t="s">
        <v>18</v>
      </c>
      <c r="C6" s="1" t="s">
        <v>19</v>
      </c>
      <c r="D6" s="1" t="s">
        <v>20</v>
      </c>
      <c r="E6" s="2" t="s">
        <v>23</v>
      </c>
      <c r="F6" s="6">
        <v>149229000000</v>
      </c>
      <c r="G6" s="6">
        <v>0</v>
      </c>
      <c r="H6" s="6">
        <v>0</v>
      </c>
      <c r="I6" s="6">
        <v>149229000000</v>
      </c>
      <c r="J6" s="6">
        <v>0</v>
      </c>
      <c r="K6" s="6">
        <v>149229000000</v>
      </c>
      <c r="L6" s="6">
        <v>0</v>
      </c>
      <c r="M6" s="6">
        <v>90162056692</v>
      </c>
      <c r="N6" s="17">
        <f t="shared" si="0"/>
        <v>0.6041858934389428</v>
      </c>
      <c r="O6" s="6">
        <v>90159641035</v>
      </c>
      <c r="P6" s="6">
        <v>90159641035</v>
      </c>
      <c r="Q6" s="6">
        <v>90159641035</v>
      </c>
      <c r="R6" s="17">
        <f t="shared" ref="R6:R37" si="1">Q6/I6</f>
        <v>0.60416970585476015</v>
      </c>
    </row>
    <row r="7" spans="1:18" ht="33.75" x14ac:dyDescent="0.2">
      <c r="A7" s="3" t="s">
        <v>24</v>
      </c>
      <c r="B7" s="1" t="s">
        <v>18</v>
      </c>
      <c r="C7" s="1" t="s">
        <v>19</v>
      </c>
      <c r="D7" s="1" t="s">
        <v>20</v>
      </c>
      <c r="E7" s="2" t="s">
        <v>25</v>
      </c>
      <c r="F7" s="6">
        <v>172425000000</v>
      </c>
      <c r="G7" s="6">
        <v>0</v>
      </c>
      <c r="H7" s="6">
        <v>0</v>
      </c>
      <c r="I7" s="6">
        <v>172425000000</v>
      </c>
      <c r="J7" s="6">
        <v>0</v>
      </c>
      <c r="K7" s="6">
        <v>172425000000</v>
      </c>
      <c r="L7" s="6">
        <v>0</v>
      </c>
      <c r="M7" s="6">
        <v>114250110858</v>
      </c>
      <c r="N7" s="17">
        <f t="shared" si="0"/>
        <v>0.66260757348412358</v>
      </c>
      <c r="O7" s="6">
        <v>114250110858</v>
      </c>
      <c r="P7" s="6">
        <v>114250110858</v>
      </c>
      <c r="Q7" s="6">
        <v>114250110858</v>
      </c>
      <c r="R7" s="17">
        <f t="shared" si="1"/>
        <v>0.66260757348412358</v>
      </c>
    </row>
    <row r="8" spans="1:18" x14ac:dyDescent="0.2">
      <c r="A8" s="11"/>
      <c r="B8" s="12"/>
      <c r="C8" s="12"/>
      <c r="D8" s="12"/>
      <c r="E8" s="13" t="s">
        <v>79</v>
      </c>
      <c r="F8" s="14">
        <f>SUM(F5:F7)</f>
        <v>665368000000</v>
      </c>
      <c r="G8" s="15">
        <f t="shared" ref="G8:J8" si="2">SUM(G5:G7)</f>
        <v>0</v>
      </c>
      <c r="H8" s="15">
        <f t="shared" si="2"/>
        <v>0</v>
      </c>
      <c r="I8" s="14">
        <f>SUM(I5:I7)</f>
        <v>665368000000</v>
      </c>
      <c r="J8" s="15">
        <f t="shared" si="2"/>
        <v>0</v>
      </c>
      <c r="K8" s="14">
        <f>SUM(K5:K7)</f>
        <v>665368000000</v>
      </c>
      <c r="L8" s="14">
        <f>SUM(L5:L7)</f>
        <v>0</v>
      </c>
      <c r="M8" s="14">
        <f>SUM(M5:M7)</f>
        <v>421990425916</v>
      </c>
      <c r="N8" s="16">
        <f t="shared" ref="N8:N37" si="3">M8/I8</f>
        <v>0.63422110157987766</v>
      </c>
      <c r="O8" s="14">
        <f>SUM(O5:O7)</f>
        <v>421988010259</v>
      </c>
      <c r="P8" s="14">
        <f>SUM(P5:P7)</f>
        <v>421988010259</v>
      </c>
      <c r="Q8" s="14">
        <f>SUM(Q5:Q7)</f>
        <v>421988010259</v>
      </c>
      <c r="R8" s="16">
        <f t="shared" si="1"/>
        <v>0.63421747102205095</v>
      </c>
    </row>
    <row r="9" spans="1:18" ht="22.5" x14ac:dyDescent="0.2">
      <c r="A9" s="3" t="s">
        <v>26</v>
      </c>
      <c r="B9" s="1" t="s">
        <v>18</v>
      </c>
      <c r="C9" s="1" t="s">
        <v>19</v>
      </c>
      <c r="D9" s="1" t="s">
        <v>20</v>
      </c>
      <c r="E9" s="2" t="s">
        <v>27</v>
      </c>
      <c r="F9" s="6">
        <v>32878000000</v>
      </c>
      <c r="G9" s="6">
        <v>0</v>
      </c>
      <c r="H9" s="6">
        <v>50000000</v>
      </c>
      <c r="I9" s="6">
        <v>32828000000</v>
      </c>
      <c r="J9" s="6">
        <v>0</v>
      </c>
      <c r="K9" s="6">
        <v>29761645032.110001</v>
      </c>
      <c r="L9" s="6">
        <v>3066354967.8899999</v>
      </c>
      <c r="M9" s="6">
        <v>23556577574.189999</v>
      </c>
      <c r="N9" s="17">
        <f t="shared" si="3"/>
        <v>0.7175757759897039</v>
      </c>
      <c r="O9" s="6">
        <v>14016852235.870001</v>
      </c>
      <c r="P9" s="6">
        <v>13729365706.09</v>
      </c>
      <c r="Q9" s="6">
        <v>13587752939.809999</v>
      </c>
      <c r="R9" s="17">
        <f t="shared" si="1"/>
        <v>0.41390742475356401</v>
      </c>
    </row>
    <row r="10" spans="1:18" ht="22.5" x14ac:dyDescent="0.2">
      <c r="A10" s="11"/>
      <c r="B10" s="12"/>
      <c r="C10" s="12"/>
      <c r="D10" s="12"/>
      <c r="E10" s="13" t="s">
        <v>80</v>
      </c>
      <c r="F10" s="14">
        <f>SUM(F9)</f>
        <v>32878000000</v>
      </c>
      <c r="G10" s="15">
        <f t="shared" ref="G10:O10" si="4">SUM(G9)</f>
        <v>0</v>
      </c>
      <c r="H10" s="15">
        <f t="shared" si="4"/>
        <v>50000000</v>
      </c>
      <c r="I10" s="14">
        <f t="shared" si="4"/>
        <v>32828000000</v>
      </c>
      <c r="J10" s="15">
        <f t="shared" si="4"/>
        <v>0</v>
      </c>
      <c r="K10" s="14">
        <f t="shared" si="4"/>
        <v>29761645032.110001</v>
      </c>
      <c r="L10" s="14">
        <f t="shared" si="4"/>
        <v>3066354967.8899999</v>
      </c>
      <c r="M10" s="14">
        <f t="shared" si="4"/>
        <v>23556577574.189999</v>
      </c>
      <c r="N10" s="16">
        <f t="shared" ref="N10" si="5">M10/I10</f>
        <v>0.7175757759897039</v>
      </c>
      <c r="O10" s="14">
        <f t="shared" si="4"/>
        <v>14016852235.870001</v>
      </c>
      <c r="P10" s="14">
        <f t="shared" ref="P10:Q10" si="6">SUM(P9)</f>
        <v>13729365706.09</v>
      </c>
      <c r="Q10" s="14">
        <f t="shared" si="6"/>
        <v>13587752939.809999</v>
      </c>
      <c r="R10" s="16">
        <f t="shared" si="1"/>
        <v>0.41390742475356401</v>
      </c>
    </row>
    <row r="11" spans="1:18" ht="33.75" x14ac:dyDescent="0.2">
      <c r="A11" s="3" t="s">
        <v>28</v>
      </c>
      <c r="B11" s="1" t="s">
        <v>18</v>
      </c>
      <c r="C11" s="1" t="s">
        <v>19</v>
      </c>
      <c r="D11" s="1" t="s">
        <v>20</v>
      </c>
      <c r="E11" s="2" t="s">
        <v>29</v>
      </c>
      <c r="F11" s="6">
        <v>294000000</v>
      </c>
      <c r="G11" s="6">
        <v>0</v>
      </c>
      <c r="H11" s="6">
        <v>0</v>
      </c>
      <c r="I11" s="6">
        <v>294000000</v>
      </c>
      <c r="J11" s="6">
        <v>0</v>
      </c>
      <c r="K11" s="6">
        <v>294000000</v>
      </c>
      <c r="L11" s="6">
        <v>0</v>
      </c>
      <c r="M11" s="6">
        <v>294000000</v>
      </c>
      <c r="N11" s="17">
        <f t="shared" si="3"/>
        <v>1</v>
      </c>
      <c r="O11" s="6">
        <v>59395398</v>
      </c>
      <c r="P11" s="6">
        <v>0</v>
      </c>
      <c r="Q11" s="6">
        <v>0</v>
      </c>
      <c r="R11" s="17">
        <f t="shared" si="1"/>
        <v>0</v>
      </c>
    </row>
    <row r="12" spans="1:18" ht="33.75" x14ac:dyDescent="0.2">
      <c r="A12" s="3" t="s">
        <v>30</v>
      </c>
      <c r="B12" s="1" t="s">
        <v>18</v>
      </c>
      <c r="C12" s="1" t="s">
        <v>19</v>
      </c>
      <c r="D12" s="1" t="s">
        <v>20</v>
      </c>
      <c r="E12" s="2" t="s">
        <v>31</v>
      </c>
      <c r="F12" s="6">
        <v>66654000000</v>
      </c>
      <c r="G12" s="6">
        <v>0</v>
      </c>
      <c r="H12" s="6">
        <v>0</v>
      </c>
      <c r="I12" s="6">
        <v>66654000000</v>
      </c>
      <c r="J12" s="6">
        <v>66654000000</v>
      </c>
      <c r="K12" s="6">
        <v>0</v>
      </c>
      <c r="L12" s="6">
        <v>0</v>
      </c>
      <c r="M12" s="6">
        <v>0</v>
      </c>
      <c r="N12" s="17">
        <f t="shared" si="3"/>
        <v>0</v>
      </c>
      <c r="O12" s="6">
        <v>0</v>
      </c>
      <c r="P12" s="6">
        <v>0</v>
      </c>
      <c r="Q12" s="6">
        <v>0</v>
      </c>
      <c r="R12" s="17">
        <f t="shared" si="1"/>
        <v>0</v>
      </c>
    </row>
    <row r="13" spans="1:18" ht="33.75" x14ac:dyDescent="0.2">
      <c r="A13" s="3" t="s">
        <v>32</v>
      </c>
      <c r="B13" s="1" t="s">
        <v>18</v>
      </c>
      <c r="C13" s="1" t="s">
        <v>19</v>
      </c>
      <c r="D13" s="1" t="s">
        <v>20</v>
      </c>
      <c r="E13" s="2" t="s">
        <v>33</v>
      </c>
      <c r="F13" s="6">
        <v>1772000000</v>
      </c>
      <c r="G13" s="6">
        <v>0</v>
      </c>
      <c r="H13" s="6">
        <v>0</v>
      </c>
      <c r="I13" s="6">
        <v>1772000000</v>
      </c>
      <c r="J13" s="6">
        <v>0</v>
      </c>
      <c r="K13" s="6">
        <v>1772000000</v>
      </c>
      <c r="L13" s="6">
        <v>0</v>
      </c>
      <c r="M13" s="6">
        <v>1041043346</v>
      </c>
      <c r="N13" s="17">
        <f t="shared" si="3"/>
        <v>0.58749624492099328</v>
      </c>
      <c r="O13" s="6">
        <v>833369844</v>
      </c>
      <c r="P13" s="6">
        <v>833369844</v>
      </c>
      <c r="Q13" s="6">
        <v>833369844</v>
      </c>
      <c r="R13" s="17">
        <f t="shared" si="1"/>
        <v>0.47029900902934535</v>
      </c>
    </row>
    <row r="14" spans="1:18" x14ac:dyDescent="0.2">
      <c r="A14" s="3" t="s">
        <v>34</v>
      </c>
      <c r="B14" s="1" t="s">
        <v>18</v>
      </c>
      <c r="C14" s="1" t="s">
        <v>19</v>
      </c>
      <c r="D14" s="1" t="s">
        <v>20</v>
      </c>
      <c r="E14" s="2" t="s">
        <v>35</v>
      </c>
      <c r="F14" s="6">
        <v>0</v>
      </c>
      <c r="G14" s="6">
        <v>50000000</v>
      </c>
      <c r="H14" s="6">
        <v>0</v>
      </c>
      <c r="I14" s="6">
        <v>50000000</v>
      </c>
      <c r="J14" s="6">
        <v>0</v>
      </c>
      <c r="K14" s="6">
        <v>36341040</v>
      </c>
      <c r="L14" s="6">
        <v>13658960</v>
      </c>
      <c r="M14" s="6">
        <v>0</v>
      </c>
      <c r="N14" s="17">
        <f t="shared" si="3"/>
        <v>0</v>
      </c>
      <c r="O14" s="6">
        <v>0</v>
      </c>
      <c r="P14" s="6">
        <v>0</v>
      </c>
      <c r="Q14" s="6">
        <v>0</v>
      </c>
      <c r="R14" s="17">
        <f t="shared" si="1"/>
        <v>0</v>
      </c>
    </row>
    <row r="15" spans="1:18" x14ac:dyDescent="0.2">
      <c r="A15" s="3" t="s">
        <v>36</v>
      </c>
      <c r="B15" s="1" t="s">
        <v>18</v>
      </c>
      <c r="C15" s="1" t="s">
        <v>19</v>
      </c>
      <c r="D15" s="1" t="s">
        <v>20</v>
      </c>
      <c r="E15" s="2" t="s">
        <v>37</v>
      </c>
      <c r="F15" s="6">
        <v>15000000000</v>
      </c>
      <c r="G15" s="6">
        <v>0</v>
      </c>
      <c r="H15" s="6">
        <v>0</v>
      </c>
      <c r="I15" s="6">
        <v>15000000000</v>
      </c>
      <c r="J15" s="6">
        <v>0</v>
      </c>
      <c r="K15" s="6">
        <v>9445416392</v>
      </c>
      <c r="L15" s="6">
        <v>5554583608</v>
      </c>
      <c r="M15" s="6">
        <v>7653421579</v>
      </c>
      <c r="N15" s="17">
        <f t="shared" si="3"/>
        <v>0.51022810526666662</v>
      </c>
      <c r="O15" s="6">
        <v>7653421579</v>
      </c>
      <c r="P15" s="6">
        <v>7202515650</v>
      </c>
      <c r="Q15" s="6">
        <v>7202515650</v>
      </c>
      <c r="R15" s="17">
        <f t="shared" si="1"/>
        <v>0.48016771000000003</v>
      </c>
    </row>
    <row r="16" spans="1:18" x14ac:dyDescent="0.2">
      <c r="A16" s="3" t="s">
        <v>38</v>
      </c>
      <c r="B16" s="1" t="s">
        <v>18</v>
      </c>
      <c r="C16" s="1" t="s">
        <v>19</v>
      </c>
      <c r="D16" s="1" t="s">
        <v>20</v>
      </c>
      <c r="E16" s="2" t="s">
        <v>39</v>
      </c>
      <c r="F16" s="6">
        <v>4444000000</v>
      </c>
      <c r="G16" s="6">
        <v>0</v>
      </c>
      <c r="H16" s="6">
        <v>0</v>
      </c>
      <c r="I16" s="6">
        <v>4444000000</v>
      </c>
      <c r="J16" s="6">
        <v>0</v>
      </c>
      <c r="K16" s="6">
        <v>349889059</v>
      </c>
      <c r="L16" s="6">
        <v>4094110941</v>
      </c>
      <c r="M16" s="6">
        <v>349889059</v>
      </c>
      <c r="N16" s="17">
        <f t="shared" si="3"/>
        <v>7.873291156615661E-2</v>
      </c>
      <c r="O16" s="6">
        <v>349889059</v>
      </c>
      <c r="P16" s="6">
        <v>349889059</v>
      </c>
      <c r="Q16" s="6">
        <v>349889059</v>
      </c>
      <c r="R16" s="17">
        <f t="shared" si="1"/>
        <v>7.873291156615661E-2</v>
      </c>
    </row>
    <row r="17" spans="1:18" x14ac:dyDescent="0.2">
      <c r="A17" s="11"/>
      <c r="B17" s="12"/>
      <c r="C17" s="12"/>
      <c r="D17" s="12"/>
      <c r="E17" s="13" t="s">
        <v>81</v>
      </c>
      <c r="F17" s="14">
        <f>SUM(F11:F16)</f>
        <v>88164000000</v>
      </c>
      <c r="G17" s="15">
        <f t="shared" ref="G17:Q17" si="7">SUM(G11:G16)</f>
        <v>50000000</v>
      </c>
      <c r="H17" s="15">
        <f t="shared" si="7"/>
        <v>0</v>
      </c>
      <c r="I17" s="14">
        <f t="shared" si="7"/>
        <v>88214000000</v>
      </c>
      <c r="J17" s="15">
        <f t="shared" si="7"/>
        <v>66654000000</v>
      </c>
      <c r="K17" s="14">
        <f t="shared" si="7"/>
        <v>11897646491</v>
      </c>
      <c r="L17" s="14">
        <f t="shared" si="7"/>
        <v>9662353509</v>
      </c>
      <c r="M17" s="14">
        <f t="shared" si="7"/>
        <v>9338353984</v>
      </c>
      <c r="N17" s="16"/>
      <c r="O17" s="14">
        <f t="shared" si="7"/>
        <v>8896075880</v>
      </c>
      <c r="P17" s="14">
        <f t="shared" si="7"/>
        <v>8385774553</v>
      </c>
      <c r="Q17" s="14">
        <f t="shared" si="7"/>
        <v>8385774553</v>
      </c>
      <c r="R17" s="16"/>
    </row>
    <row r="18" spans="1:18" x14ac:dyDescent="0.2">
      <c r="A18" s="3" t="s">
        <v>40</v>
      </c>
      <c r="B18" s="1" t="s">
        <v>18</v>
      </c>
      <c r="C18" s="1" t="s">
        <v>19</v>
      </c>
      <c r="D18" s="1" t="s">
        <v>20</v>
      </c>
      <c r="E18" s="2" t="s">
        <v>41</v>
      </c>
      <c r="F18" s="6">
        <v>2202000000</v>
      </c>
      <c r="G18" s="6">
        <v>0</v>
      </c>
      <c r="H18" s="6">
        <v>0</v>
      </c>
      <c r="I18" s="6">
        <v>2202000000</v>
      </c>
      <c r="J18" s="6">
        <v>0</v>
      </c>
      <c r="K18" s="6">
        <v>2200000000</v>
      </c>
      <c r="L18" s="6">
        <v>2000000</v>
      </c>
      <c r="M18" s="6">
        <v>478370804</v>
      </c>
      <c r="N18" s="17">
        <f t="shared" si="3"/>
        <v>0.21724378019981835</v>
      </c>
      <c r="O18" s="6">
        <v>478370804</v>
      </c>
      <c r="P18" s="6">
        <v>478370804</v>
      </c>
      <c r="Q18" s="6">
        <v>478370804</v>
      </c>
      <c r="R18" s="17">
        <f t="shared" si="1"/>
        <v>0.21724378019981835</v>
      </c>
    </row>
    <row r="19" spans="1:18" x14ac:dyDescent="0.2">
      <c r="A19" s="11"/>
      <c r="B19" s="12"/>
      <c r="C19" s="12"/>
      <c r="D19" s="12"/>
      <c r="E19" s="13" t="s">
        <v>82</v>
      </c>
      <c r="F19" s="14">
        <f>SUM(F18)</f>
        <v>2202000000</v>
      </c>
      <c r="G19" s="15">
        <f t="shared" ref="G19:Q19" si="8">SUM(G18)</f>
        <v>0</v>
      </c>
      <c r="H19" s="15">
        <f t="shared" si="8"/>
        <v>0</v>
      </c>
      <c r="I19" s="14">
        <f t="shared" si="8"/>
        <v>2202000000</v>
      </c>
      <c r="J19" s="15">
        <f t="shared" si="8"/>
        <v>0</v>
      </c>
      <c r="K19" s="14">
        <f t="shared" si="8"/>
        <v>2200000000</v>
      </c>
      <c r="L19" s="14">
        <f t="shared" si="8"/>
        <v>2000000</v>
      </c>
      <c r="M19" s="14">
        <f t="shared" si="8"/>
        <v>478370804</v>
      </c>
      <c r="N19" s="16"/>
      <c r="O19" s="14">
        <f t="shared" si="8"/>
        <v>478370804</v>
      </c>
      <c r="P19" s="14">
        <f t="shared" si="8"/>
        <v>478370804</v>
      </c>
      <c r="Q19" s="14">
        <f t="shared" si="8"/>
        <v>478370804</v>
      </c>
      <c r="R19" s="16"/>
    </row>
    <row r="20" spans="1:18" x14ac:dyDescent="0.2">
      <c r="A20" s="3" t="s">
        <v>42</v>
      </c>
      <c r="B20" s="1" t="s">
        <v>18</v>
      </c>
      <c r="C20" s="1" t="s">
        <v>19</v>
      </c>
      <c r="D20" s="1" t="s">
        <v>20</v>
      </c>
      <c r="E20" s="2" t="s">
        <v>43</v>
      </c>
      <c r="F20" s="6">
        <v>1000000000</v>
      </c>
      <c r="G20" s="6">
        <v>0</v>
      </c>
      <c r="H20" s="6">
        <v>0</v>
      </c>
      <c r="I20" s="6">
        <v>1000000000</v>
      </c>
      <c r="J20" s="6">
        <v>0</v>
      </c>
      <c r="K20" s="6">
        <v>976668000</v>
      </c>
      <c r="L20" s="6">
        <v>23332000</v>
      </c>
      <c r="M20" s="6">
        <v>848864680.25999999</v>
      </c>
      <c r="N20" s="17">
        <f t="shared" si="3"/>
        <v>0.84886468025999995</v>
      </c>
      <c r="O20" s="6">
        <v>848483080.25999999</v>
      </c>
      <c r="P20" s="6">
        <v>845708094.25999999</v>
      </c>
      <c r="Q20" s="6">
        <v>845331742.25999999</v>
      </c>
      <c r="R20" s="17">
        <f t="shared" si="1"/>
        <v>0.84533174225999996</v>
      </c>
    </row>
    <row r="21" spans="1:18" ht="22.5" x14ac:dyDescent="0.2">
      <c r="A21" s="3" t="s">
        <v>44</v>
      </c>
      <c r="B21" s="1" t="s">
        <v>18</v>
      </c>
      <c r="C21" s="1" t="s">
        <v>19</v>
      </c>
      <c r="D21" s="1" t="s">
        <v>20</v>
      </c>
      <c r="E21" s="2" t="s">
        <v>45</v>
      </c>
      <c r="F21" s="6">
        <v>8000000</v>
      </c>
      <c r="G21" s="6">
        <v>0</v>
      </c>
      <c r="H21" s="6">
        <v>0</v>
      </c>
      <c r="I21" s="6">
        <v>8000000</v>
      </c>
      <c r="J21" s="6">
        <v>0</v>
      </c>
      <c r="K21" s="6">
        <v>8000000</v>
      </c>
      <c r="L21" s="6">
        <v>0</v>
      </c>
      <c r="M21" s="6">
        <v>992852.12</v>
      </c>
      <c r="N21" s="17">
        <f t="shared" si="3"/>
        <v>0.124106515</v>
      </c>
      <c r="O21" s="6">
        <v>992852.12</v>
      </c>
      <c r="P21" s="6">
        <v>992852.12</v>
      </c>
      <c r="Q21" s="6">
        <v>969992.12</v>
      </c>
      <c r="R21" s="17">
        <f t="shared" si="1"/>
        <v>0.121249015</v>
      </c>
    </row>
    <row r="22" spans="1:18" ht="22.5" x14ac:dyDescent="0.2">
      <c r="A22" s="3" t="s">
        <v>46</v>
      </c>
      <c r="B22" s="1" t="s">
        <v>18</v>
      </c>
      <c r="C22" s="1" t="s">
        <v>47</v>
      </c>
      <c r="D22" s="1" t="s">
        <v>48</v>
      </c>
      <c r="E22" s="2" t="s">
        <v>49</v>
      </c>
      <c r="F22" s="6">
        <v>1119000000</v>
      </c>
      <c r="G22" s="6">
        <v>0</v>
      </c>
      <c r="H22" s="6">
        <v>0</v>
      </c>
      <c r="I22" s="6">
        <v>1119000000</v>
      </c>
      <c r="J22" s="6">
        <v>0</v>
      </c>
      <c r="K22" s="6">
        <v>0</v>
      </c>
      <c r="L22" s="6">
        <v>1119000000</v>
      </c>
      <c r="M22" s="6">
        <v>0</v>
      </c>
      <c r="N22" s="17">
        <f t="shared" si="3"/>
        <v>0</v>
      </c>
      <c r="O22" s="6">
        <v>0</v>
      </c>
      <c r="P22" s="6">
        <v>0</v>
      </c>
      <c r="Q22" s="6">
        <v>0</v>
      </c>
      <c r="R22" s="17">
        <f t="shared" si="1"/>
        <v>0</v>
      </c>
    </row>
    <row r="23" spans="1:18" ht="22.5" x14ac:dyDescent="0.2">
      <c r="A23" s="3" t="s">
        <v>50</v>
      </c>
      <c r="B23" s="1" t="s">
        <v>18</v>
      </c>
      <c r="C23" s="1" t="s">
        <v>19</v>
      </c>
      <c r="D23" s="1" t="s">
        <v>20</v>
      </c>
      <c r="E23" s="2" t="s">
        <v>51</v>
      </c>
      <c r="F23" s="6">
        <v>32000000</v>
      </c>
      <c r="G23" s="6">
        <v>0</v>
      </c>
      <c r="H23" s="6">
        <v>0</v>
      </c>
      <c r="I23" s="6">
        <v>32000000</v>
      </c>
      <c r="J23" s="6">
        <v>0</v>
      </c>
      <c r="K23" s="6">
        <v>10000000</v>
      </c>
      <c r="L23" s="6">
        <v>22000000</v>
      </c>
      <c r="M23" s="6">
        <v>5740600</v>
      </c>
      <c r="N23" s="17">
        <f t="shared" si="3"/>
        <v>0.17939374999999999</v>
      </c>
      <c r="O23" s="6">
        <v>5740600</v>
      </c>
      <c r="P23" s="6">
        <v>5740600</v>
      </c>
      <c r="Q23" s="6">
        <v>5740600</v>
      </c>
      <c r="R23" s="17">
        <f t="shared" si="1"/>
        <v>0.17939374999999999</v>
      </c>
    </row>
    <row r="24" spans="1:18" ht="22.5" x14ac:dyDescent="0.2">
      <c r="A24" s="11"/>
      <c r="B24" s="12"/>
      <c r="C24" s="12"/>
      <c r="D24" s="12"/>
      <c r="E24" s="13" t="s">
        <v>83</v>
      </c>
      <c r="F24" s="14">
        <f>SUM(F20:F23)</f>
        <v>2159000000</v>
      </c>
      <c r="G24" s="14">
        <f t="shared" ref="G24:Q24" si="9">SUM(G20:G23)</f>
        <v>0</v>
      </c>
      <c r="H24" s="14">
        <f t="shared" si="9"/>
        <v>0</v>
      </c>
      <c r="I24" s="14">
        <f t="shared" si="9"/>
        <v>2159000000</v>
      </c>
      <c r="J24" s="14">
        <f t="shared" si="9"/>
        <v>0</v>
      </c>
      <c r="K24" s="14">
        <f t="shared" si="9"/>
        <v>994668000</v>
      </c>
      <c r="L24" s="14">
        <f t="shared" si="9"/>
        <v>1164332000</v>
      </c>
      <c r="M24" s="14">
        <f t="shared" si="9"/>
        <v>855598132.38</v>
      </c>
      <c r="N24" s="16">
        <f t="shared" si="3"/>
        <v>0.39629371578508571</v>
      </c>
      <c r="O24" s="14">
        <f t="shared" si="9"/>
        <v>855216532.38</v>
      </c>
      <c r="P24" s="14">
        <f t="shared" si="9"/>
        <v>852441546.38</v>
      </c>
      <c r="Q24" s="14">
        <f t="shared" si="9"/>
        <v>852042334.38</v>
      </c>
      <c r="R24" s="16">
        <f t="shared" si="1"/>
        <v>0.39464675052339043</v>
      </c>
    </row>
    <row r="25" spans="1:18" x14ac:dyDescent="0.2">
      <c r="A25" s="18"/>
      <c r="B25" s="19"/>
      <c r="C25" s="19"/>
      <c r="D25" s="19"/>
      <c r="E25" s="20" t="s">
        <v>84</v>
      </c>
      <c r="F25" s="21">
        <f>F8+F10+F17+F19+F24</f>
        <v>790771000000</v>
      </c>
      <c r="G25" s="21">
        <f t="shared" ref="G25:Q25" si="10">G8+G10+G17+G19+G24</f>
        <v>50000000</v>
      </c>
      <c r="H25" s="21">
        <f t="shared" si="10"/>
        <v>50000000</v>
      </c>
      <c r="I25" s="21">
        <f t="shared" si="10"/>
        <v>790771000000</v>
      </c>
      <c r="J25" s="21">
        <f t="shared" si="10"/>
        <v>66654000000</v>
      </c>
      <c r="K25" s="21">
        <f t="shared" si="10"/>
        <v>710221959523.10999</v>
      </c>
      <c r="L25" s="21">
        <f t="shared" si="10"/>
        <v>13895040476.889999</v>
      </c>
      <c r="M25" s="21">
        <f t="shared" si="10"/>
        <v>456219326410.57001</v>
      </c>
      <c r="N25" s="23">
        <f t="shared" si="3"/>
        <v>0.5769297640031944</v>
      </c>
      <c r="O25" s="21">
        <f t="shared" si="10"/>
        <v>446234525711.25</v>
      </c>
      <c r="P25" s="21">
        <f t="shared" si="10"/>
        <v>445433962868.47003</v>
      </c>
      <c r="Q25" s="21">
        <f t="shared" si="10"/>
        <v>445291950890.19</v>
      </c>
      <c r="R25" s="23">
        <f t="shared" si="1"/>
        <v>0.5631111293790364</v>
      </c>
    </row>
    <row r="26" spans="1:18" ht="45" x14ac:dyDescent="0.2">
      <c r="A26" s="3" t="s">
        <v>52</v>
      </c>
      <c r="B26" s="1" t="s">
        <v>18</v>
      </c>
      <c r="C26" s="1" t="s">
        <v>53</v>
      </c>
      <c r="D26" s="1" t="s">
        <v>20</v>
      </c>
      <c r="E26" s="2" t="s">
        <v>54</v>
      </c>
      <c r="F26" s="6">
        <v>27454000000</v>
      </c>
      <c r="G26" s="6">
        <v>0</v>
      </c>
      <c r="H26" s="6">
        <v>0</v>
      </c>
      <c r="I26" s="6">
        <v>27454000000</v>
      </c>
      <c r="J26" s="6">
        <v>0</v>
      </c>
      <c r="K26" s="6">
        <v>13120708330</v>
      </c>
      <c r="L26" s="6">
        <v>14333291670</v>
      </c>
      <c r="M26" s="6">
        <v>2220755630</v>
      </c>
      <c r="N26" s="17">
        <f t="shared" si="3"/>
        <v>8.0890057186566625E-2</v>
      </c>
      <c r="O26" s="6">
        <v>293708330</v>
      </c>
      <c r="P26" s="6">
        <v>293708330</v>
      </c>
      <c r="Q26" s="6">
        <v>293708330</v>
      </c>
      <c r="R26" s="17">
        <f t="shared" si="1"/>
        <v>1.0698198076782982E-2</v>
      </c>
    </row>
    <row r="27" spans="1:18" ht="45" x14ac:dyDescent="0.2">
      <c r="A27" s="3" t="s">
        <v>55</v>
      </c>
      <c r="B27" s="1" t="s">
        <v>18</v>
      </c>
      <c r="C27" s="1" t="s">
        <v>47</v>
      </c>
      <c r="D27" s="1" t="s">
        <v>20</v>
      </c>
      <c r="E27" s="2" t="s">
        <v>56</v>
      </c>
      <c r="F27" s="6">
        <v>1750000000</v>
      </c>
      <c r="G27" s="6">
        <v>14500000000</v>
      </c>
      <c r="H27" s="6">
        <v>0</v>
      </c>
      <c r="I27" s="6">
        <v>16250000000</v>
      </c>
      <c r="J27" s="6">
        <v>0</v>
      </c>
      <c r="K27" s="6">
        <v>12214840216</v>
      </c>
      <c r="L27" s="6">
        <v>4035159784</v>
      </c>
      <c r="M27" s="6">
        <v>10344609299</v>
      </c>
      <c r="N27" s="17">
        <f t="shared" si="3"/>
        <v>0.63659134147692309</v>
      </c>
      <c r="O27" s="6">
        <v>6867812999</v>
      </c>
      <c r="P27" s="6">
        <v>6861946332</v>
      </c>
      <c r="Q27" s="6">
        <v>6861946332</v>
      </c>
      <c r="R27" s="17">
        <f t="shared" si="1"/>
        <v>0.42227362043076921</v>
      </c>
    </row>
    <row r="28" spans="1:18" ht="33.75" x14ac:dyDescent="0.2">
      <c r="A28" s="3" t="s">
        <v>57</v>
      </c>
      <c r="B28" s="1" t="s">
        <v>18</v>
      </c>
      <c r="C28" s="1" t="s">
        <v>47</v>
      </c>
      <c r="D28" s="1" t="s">
        <v>20</v>
      </c>
      <c r="E28" s="2" t="s">
        <v>58</v>
      </c>
      <c r="F28" s="6">
        <v>5304500000</v>
      </c>
      <c r="G28" s="6">
        <v>3000000000</v>
      </c>
      <c r="H28" s="6">
        <v>0</v>
      </c>
      <c r="I28" s="6">
        <v>8304500000</v>
      </c>
      <c r="J28" s="6">
        <v>0</v>
      </c>
      <c r="K28" s="6">
        <v>7735239112.5</v>
      </c>
      <c r="L28" s="6">
        <v>569260887.5</v>
      </c>
      <c r="M28" s="6">
        <v>841272344.5</v>
      </c>
      <c r="N28" s="17">
        <f t="shared" si="3"/>
        <v>0.10130319037871034</v>
      </c>
      <c r="O28" s="6">
        <v>505818826</v>
      </c>
      <c r="P28" s="6">
        <v>505818826</v>
      </c>
      <c r="Q28" s="6">
        <v>505818826</v>
      </c>
      <c r="R28" s="17">
        <f t="shared" si="1"/>
        <v>6.0909004274790776E-2</v>
      </c>
    </row>
    <row r="29" spans="1:18" ht="45" x14ac:dyDescent="0.2">
      <c r="A29" s="3" t="s">
        <v>59</v>
      </c>
      <c r="B29" s="1" t="s">
        <v>18</v>
      </c>
      <c r="C29" s="1" t="s">
        <v>47</v>
      </c>
      <c r="D29" s="1" t="s">
        <v>20</v>
      </c>
      <c r="E29" s="2" t="s">
        <v>60</v>
      </c>
      <c r="F29" s="6">
        <v>22405500000</v>
      </c>
      <c r="G29" s="6">
        <v>21124256467</v>
      </c>
      <c r="H29" s="6">
        <v>0</v>
      </c>
      <c r="I29" s="6">
        <v>43529756467</v>
      </c>
      <c r="J29" s="6">
        <v>0</v>
      </c>
      <c r="K29" s="6">
        <v>20149894017.400002</v>
      </c>
      <c r="L29" s="6">
        <v>23379862449.599998</v>
      </c>
      <c r="M29" s="6">
        <v>13569653952</v>
      </c>
      <c r="N29" s="17">
        <f t="shared" si="3"/>
        <v>0.31173282493062382</v>
      </c>
      <c r="O29" s="6">
        <v>4021295263.8899999</v>
      </c>
      <c r="P29" s="6">
        <v>4009628597.8899999</v>
      </c>
      <c r="Q29" s="6">
        <v>3283615270.6199999</v>
      </c>
      <c r="R29" s="17">
        <f t="shared" si="1"/>
        <v>7.543380751760731E-2</v>
      </c>
    </row>
    <row r="30" spans="1:18" ht="56.25" x14ac:dyDescent="0.2">
      <c r="A30" s="3" t="s">
        <v>61</v>
      </c>
      <c r="B30" s="1" t="s">
        <v>18</v>
      </c>
      <c r="C30" s="1" t="s">
        <v>47</v>
      </c>
      <c r="D30" s="1" t="s">
        <v>20</v>
      </c>
      <c r="E30" s="2" t="s">
        <v>62</v>
      </c>
      <c r="F30" s="6">
        <v>5000000000</v>
      </c>
      <c r="G30" s="6">
        <v>0</v>
      </c>
      <c r="H30" s="6">
        <v>0</v>
      </c>
      <c r="I30" s="6">
        <v>5000000000</v>
      </c>
      <c r="J30" s="6">
        <v>0</v>
      </c>
      <c r="K30" s="6">
        <v>967126497.83000004</v>
      </c>
      <c r="L30" s="6">
        <v>4032873502.1700001</v>
      </c>
      <c r="M30" s="6">
        <v>554256497.83000004</v>
      </c>
      <c r="N30" s="17">
        <f t="shared" si="3"/>
        <v>0.11085129956600001</v>
      </c>
      <c r="O30" s="6">
        <v>552904497.83000004</v>
      </c>
      <c r="P30" s="6">
        <v>552904497.83000004</v>
      </c>
      <c r="Q30" s="6">
        <v>551552497.83000004</v>
      </c>
      <c r="R30" s="17">
        <f t="shared" si="1"/>
        <v>0.110310499566</v>
      </c>
    </row>
    <row r="31" spans="1:18" ht="101.25" x14ac:dyDescent="0.2">
      <c r="A31" s="3" t="s">
        <v>63</v>
      </c>
      <c r="B31" s="1" t="s">
        <v>18</v>
      </c>
      <c r="C31" s="1" t="s">
        <v>47</v>
      </c>
      <c r="D31" s="1" t="s">
        <v>20</v>
      </c>
      <c r="E31" s="2" t="s">
        <v>64</v>
      </c>
      <c r="F31" s="6">
        <v>5979805655</v>
      </c>
      <c r="G31" s="6">
        <v>0</v>
      </c>
      <c r="H31" s="6">
        <v>0</v>
      </c>
      <c r="I31" s="6">
        <v>5979805655</v>
      </c>
      <c r="J31" s="6">
        <v>0</v>
      </c>
      <c r="K31" s="6">
        <v>0</v>
      </c>
      <c r="L31" s="6">
        <v>5979805655</v>
      </c>
      <c r="M31" s="6">
        <v>0</v>
      </c>
      <c r="N31" s="17">
        <f t="shared" si="3"/>
        <v>0</v>
      </c>
      <c r="O31" s="6">
        <v>0</v>
      </c>
      <c r="P31" s="6">
        <v>0</v>
      </c>
      <c r="Q31" s="6">
        <v>0</v>
      </c>
      <c r="R31" s="17">
        <f t="shared" si="1"/>
        <v>0</v>
      </c>
    </row>
    <row r="32" spans="1:18" ht="45" x14ac:dyDescent="0.2">
      <c r="A32" s="3" t="s">
        <v>65</v>
      </c>
      <c r="B32" s="1" t="s">
        <v>18</v>
      </c>
      <c r="C32" s="1" t="s">
        <v>47</v>
      </c>
      <c r="D32" s="1" t="s">
        <v>20</v>
      </c>
      <c r="E32" s="2" t="s">
        <v>66</v>
      </c>
      <c r="F32" s="6">
        <v>19124281767</v>
      </c>
      <c r="G32" s="6">
        <v>0</v>
      </c>
      <c r="H32" s="6">
        <v>16551281767</v>
      </c>
      <c r="I32" s="6">
        <v>2573000000</v>
      </c>
      <c r="J32" s="6">
        <v>0</v>
      </c>
      <c r="K32" s="6">
        <v>2573000000</v>
      </c>
      <c r="L32" s="6">
        <v>0</v>
      </c>
      <c r="M32" s="6">
        <v>2573000000</v>
      </c>
      <c r="N32" s="17">
        <f t="shared" si="3"/>
        <v>1</v>
      </c>
      <c r="O32" s="6">
        <v>0</v>
      </c>
      <c r="P32" s="6">
        <v>0</v>
      </c>
      <c r="Q32" s="6">
        <v>0</v>
      </c>
      <c r="R32" s="17">
        <f t="shared" si="1"/>
        <v>0</v>
      </c>
    </row>
    <row r="33" spans="1:18" ht="45" x14ac:dyDescent="0.2">
      <c r="A33" s="3" t="s">
        <v>67</v>
      </c>
      <c r="B33" s="1" t="s">
        <v>18</v>
      </c>
      <c r="C33" s="1" t="s">
        <v>47</v>
      </c>
      <c r="D33" s="1" t="s">
        <v>20</v>
      </c>
      <c r="E33" s="2" t="s">
        <v>68</v>
      </c>
      <c r="F33" s="6">
        <v>3910000000</v>
      </c>
      <c r="G33" s="6">
        <v>0</v>
      </c>
      <c r="H33" s="6">
        <v>0</v>
      </c>
      <c r="I33" s="6">
        <v>3910000000</v>
      </c>
      <c r="J33" s="6">
        <v>0</v>
      </c>
      <c r="K33" s="6">
        <v>0</v>
      </c>
      <c r="L33" s="6">
        <v>3910000000</v>
      </c>
      <c r="M33" s="6">
        <v>0</v>
      </c>
      <c r="N33" s="17">
        <f t="shared" si="3"/>
        <v>0</v>
      </c>
      <c r="O33" s="6">
        <v>0</v>
      </c>
      <c r="P33" s="6">
        <v>0</v>
      </c>
      <c r="Q33" s="6">
        <v>0</v>
      </c>
      <c r="R33" s="17">
        <f t="shared" si="1"/>
        <v>0</v>
      </c>
    </row>
    <row r="34" spans="1:18" ht="33.75" x14ac:dyDescent="0.2">
      <c r="A34" s="3" t="s">
        <v>69</v>
      </c>
      <c r="B34" s="1" t="s">
        <v>18</v>
      </c>
      <c r="C34" s="1" t="s">
        <v>47</v>
      </c>
      <c r="D34" s="1" t="s">
        <v>20</v>
      </c>
      <c r="E34" s="2" t="s">
        <v>70</v>
      </c>
      <c r="F34" s="6">
        <v>6619864500</v>
      </c>
      <c r="G34" s="6">
        <v>0</v>
      </c>
      <c r="H34" s="6">
        <v>5619864500</v>
      </c>
      <c r="I34" s="6">
        <v>1000000000</v>
      </c>
      <c r="J34" s="6">
        <v>0</v>
      </c>
      <c r="K34" s="6">
        <v>0</v>
      </c>
      <c r="L34" s="6">
        <v>1000000000</v>
      </c>
      <c r="M34" s="6">
        <v>0</v>
      </c>
      <c r="N34" s="17">
        <f t="shared" si="3"/>
        <v>0</v>
      </c>
      <c r="O34" s="6">
        <v>0</v>
      </c>
      <c r="P34" s="6">
        <v>0</v>
      </c>
      <c r="Q34" s="6">
        <v>0</v>
      </c>
      <c r="R34" s="17">
        <f t="shared" si="1"/>
        <v>0</v>
      </c>
    </row>
    <row r="35" spans="1:18" ht="45" x14ac:dyDescent="0.2">
      <c r="A35" s="3" t="s">
        <v>71</v>
      </c>
      <c r="B35" s="1" t="s">
        <v>18</v>
      </c>
      <c r="C35" s="1" t="s">
        <v>47</v>
      </c>
      <c r="D35" s="1" t="s">
        <v>20</v>
      </c>
      <c r="E35" s="2" t="s">
        <v>72</v>
      </c>
      <c r="F35" s="6">
        <v>3000000000</v>
      </c>
      <c r="G35" s="6">
        <v>0</v>
      </c>
      <c r="H35" s="6">
        <v>1985000000</v>
      </c>
      <c r="I35" s="6">
        <v>1015000000</v>
      </c>
      <c r="J35" s="6">
        <v>0</v>
      </c>
      <c r="K35" s="6">
        <v>1015000000</v>
      </c>
      <c r="L35" s="6">
        <v>0</v>
      </c>
      <c r="M35" s="6">
        <v>1015000000</v>
      </c>
      <c r="N35" s="17">
        <f t="shared" si="3"/>
        <v>1</v>
      </c>
      <c r="O35" s="6">
        <v>0</v>
      </c>
      <c r="P35" s="6">
        <v>0</v>
      </c>
      <c r="Q35" s="6">
        <v>0</v>
      </c>
      <c r="R35" s="17">
        <f t="shared" si="1"/>
        <v>0</v>
      </c>
    </row>
    <row r="36" spans="1:18" x14ac:dyDescent="0.2">
      <c r="A36" s="11"/>
      <c r="B36" s="12"/>
      <c r="C36" s="12"/>
      <c r="D36" s="12"/>
      <c r="E36" s="13" t="s">
        <v>85</v>
      </c>
      <c r="F36" s="14">
        <f>SUM(F26:F35)</f>
        <v>100547951922</v>
      </c>
      <c r="G36" s="15">
        <f t="shared" ref="G36:M36" si="11">SUM(G26:G35)</f>
        <v>38624256467</v>
      </c>
      <c r="H36" s="15">
        <f t="shared" si="11"/>
        <v>24156146267</v>
      </c>
      <c r="I36" s="14">
        <f t="shared" si="11"/>
        <v>115016062122</v>
      </c>
      <c r="J36" s="15">
        <f t="shared" si="11"/>
        <v>0</v>
      </c>
      <c r="K36" s="14">
        <f t="shared" si="11"/>
        <v>57775808173.730003</v>
      </c>
      <c r="L36" s="14">
        <f t="shared" si="11"/>
        <v>57240253948.269997</v>
      </c>
      <c r="M36" s="14">
        <f t="shared" si="11"/>
        <v>31118547723.330002</v>
      </c>
      <c r="N36" s="16">
        <f t="shared" si="3"/>
        <v>0.27055827811529393</v>
      </c>
      <c r="O36" s="14">
        <f>SUM(O26:O35)</f>
        <v>12241539916.719999</v>
      </c>
      <c r="P36" s="14">
        <f t="shared" ref="P36:Q36" si="12">SUM(P26:P35)</f>
        <v>12224006583.719999</v>
      </c>
      <c r="Q36" s="14">
        <f t="shared" si="12"/>
        <v>11496641256.449999</v>
      </c>
      <c r="R36" s="16">
        <f t="shared" si="1"/>
        <v>9.9956832500970733E-2</v>
      </c>
    </row>
    <row r="37" spans="1:18" x14ac:dyDescent="0.2">
      <c r="A37" s="18"/>
      <c r="B37" s="19"/>
      <c r="C37" s="19"/>
      <c r="D37" s="19"/>
      <c r="E37" s="20" t="s">
        <v>86</v>
      </c>
      <c r="F37" s="21">
        <f>F25+F36</f>
        <v>891318951922</v>
      </c>
      <c r="G37" s="22">
        <f t="shared" ref="G37:M37" si="13">G25+G36</f>
        <v>38674256467</v>
      </c>
      <c r="H37" s="22">
        <f t="shared" si="13"/>
        <v>24206146267</v>
      </c>
      <c r="I37" s="21">
        <f t="shared" si="13"/>
        <v>905787062122</v>
      </c>
      <c r="J37" s="22">
        <f t="shared" si="13"/>
        <v>66654000000</v>
      </c>
      <c r="K37" s="21">
        <f t="shared" si="13"/>
        <v>767997767696.83997</v>
      </c>
      <c r="L37" s="21">
        <f t="shared" si="13"/>
        <v>71135294425.160004</v>
      </c>
      <c r="M37" s="21">
        <f t="shared" si="13"/>
        <v>487337874133.90002</v>
      </c>
      <c r="N37" s="23">
        <f t="shared" si="3"/>
        <v>0.53802697622132822</v>
      </c>
      <c r="O37" s="21">
        <f>O25+O36</f>
        <v>458476065627.96997</v>
      </c>
      <c r="P37" s="21">
        <f t="shared" ref="P37:Q37" si="14">P25+P36</f>
        <v>457657969452.19</v>
      </c>
      <c r="Q37" s="21">
        <f t="shared" si="14"/>
        <v>456788592146.64001</v>
      </c>
      <c r="R37" s="23">
        <f t="shared" si="1"/>
        <v>0.50430019509940338</v>
      </c>
    </row>
  </sheetData>
  <printOptions horizontalCentered="1" verticalCentered="1"/>
  <pageMargins left="0.78740157480314965" right="0.78740157480314965" top="0.78740157480314965" bottom="0.78740157480314965" header="0.78740157480314965" footer="0.78740157480314965"/>
  <pageSetup paperSize="5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AGOSTO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Carlos Mauricio Moreno Ramirez</cp:lastModifiedBy>
  <cp:lastPrinted>2021-09-09T16:56:37Z</cp:lastPrinted>
  <dcterms:created xsi:type="dcterms:W3CDTF">2021-09-02T13:06:58Z</dcterms:created>
  <dcterms:modified xsi:type="dcterms:W3CDTF">2021-09-09T18:53:31Z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